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4" l="1"/>
  <c r="O16" i="4"/>
  <c r="M17" i="4" l="1"/>
  <c r="N17" i="4"/>
  <c r="M18" i="4"/>
  <c r="N18" i="4"/>
  <c r="F21" i="2" l="1"/>
  <c r="F17" i="4"/>
  <c r="F22" i="2"/>
  <c r="F18" i="4" s="1"/>
  <c r="E22" i="2"/>
  <c r="E17" i="4"/>
  <c r="E18" i="4"/>
  <c r="E19" i="4"/>
  <c r="M19" i="4" s="1"/>
  <c r="F19" i="4"/>
  <c r="N19" i="4" s="1"/>
  <c r="E20" i="4"/>
  <c r="F20" i="4"/>
  <c r="E21" i="4"/>
  <c r="F21" i="4"/>
  <c r="E22" i="4"/>
  <c r="F22" i="4"/>
  <c r="E15" i="4"/>
  <c r="E20" i="2"/>
  <c r="F20" i="2" l="1"/>
  <c r="F19" i="2"/>
  <c r="G20" i="3"/>
  <c r="H20" i="3"/>
  <c r="H20" i="2" l="1"/>
  <c r="G20" i="2"/>
  <c r="H19" i="2"/>
  <c r="G19" i="2"/>
  <c r="H19" i="3" l="1"/>
  <c r="G19" i="3"/>
  <c r="F16" i="4" l="1"/>
  <c r="N16" i="4" s="1"/>
  <c r="F15" i="4"/>
  <c r="N15" i="4" s="1"/>
  <c r="E16" i="4"/>
  <c r="M16" i="4" s="1"/>
  <c r="M15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<sst xmlns="http://schemas.openxmlformats.org/spreadsheetml/2006/main" count="146" uniqueCount="55">
  <si>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</si>
  <si>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</si>
  <si>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</si>
  <si>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</si>
  <si>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</si>
  <si>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</si>
  <si>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</si>
  <si>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</si>
  <si>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</si>
  <si>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</si>
  <si>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</si>
  <si>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</si>
  <si>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</si>
  <si>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</si>
  <si>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</si>
  <si>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</si>
  <si>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</si>
  <si>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</si>
  <si>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</si>
  <si>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</si>
  <si>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</si>
  <si>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</si>
  <si>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</si>
  <si>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</si>
  <si>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</si>
  <si>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</si>
  <si>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</si>
  <si>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</si>
  <si>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</si>
  <si>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</si>
  <si>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</si>
  <si>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</si>
  <si>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</si>
  <si>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</si>
  <si>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</si>
  <si>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</si>
  <si>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</si>
  <si>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</si>
  <si>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</si>
  <si>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</si>
  <si>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</si>
  <si>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</si>
  <si>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</si>
  <si>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</si>
  <si>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</si>
  <si>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</si>
  <si>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</si>
  <si>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</si>
  <si>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</si>
  <si>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</si>
  <si>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</si>
  <si>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</si>
  <si>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</si>
  <si>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</si>
  <si>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01.06.2021 по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</si>
</sst>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="80" zoomScaleNormal="80" workbookViewId="0">
      <selection activeCell="E22" sqref="E22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1"/>
    </row>
    <row r="5" spans="1:13" x14ac:dyDescent="0.2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3"/>
      <c r="M6" s="8" t="s">
        <v>52</v>
      </c>
    </row>
    <row r="7" spans="1:13" ht="18.75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8.75" x14ac:dyDescent="0.25">
      <c r="A8" s="24" t="s">
        <v>27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.75" x14ac:dyDescent="0.25">
      <c r="A9" s="24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8.75" x14ac:dyDescent="0.25">
      <c r="A10" s="24" t="s">
        <v>29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8.75" x14ac:dyDescent="0.25">
      <c r="A11" s="27" t="s">
        <v>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8.75" x14ac:dyDescent="0.25">
      <c r="A12" s="24" t="s">
        <v>31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8.75" x14ac:dyDescent="0.25">
      <c r="A13" s="27" t="s">
        <v>32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51" customHeight="1" x14ac:dyDescent="0.25">
      <c r="A14" s="26" t="s">
        <v>5</v>
      </c>
      <c r="B14" s="26" t="s">
        <v>6</v>
      </c>
      <c r="C14" s="26"/>
      <c r="D14" s="26"/>
      <c r="E14" s="26" t="s">
        <v>7</v>
      </c>
      <c r="F14" s="26"/>
      <c r="G14" s="26" t="s">
        <v>8</v>
      </c>
      <c r="H14" s="26"/>
      <c r="I14" s="26" t="s">
        <v>9</v>
      </c>
      <c r="J14" s="26"/>
      <c r="K14" s="26"/>
      <c r="L14" s="26"/>
      <c r="M14" s="26"/>
    </row>
    <row r="15" spans="1:13" x14ac:dyDescent="0.25">
      <c r="A15" s="26"/>
      <c r="B15" s="26"/>
      <c r="C15" s="26"/>
      <c r="D15" s="26"/>
      <c r="E15" s="26" t="s">
        <v>10</v>
      </c>
      <c r="F15" s="26" t="s">
        <v>26</v>
      </c>
      <c r="G15" s="26" t="s">
        <v>10</v>
      </c>
      <c r="H15" s="26" t="s">
        <v>26</v>
      </c>
      <c r="I15" s="26" t="s">
        <v>10</v>
      </c>
      <c r="J15" s="26" t="s">
        <v>26</v>
      </c>
      <c r="K15" s="26" t="s">
        <v>11</v>
      </c>
      <c r="L15" s="26"/>
      <c r="M15" s="26"/>
    </row>
    <row r="16" spans="1:13" ht="63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4" t="s">
        <v>12</v>
      </c>
      <c r="L16" s="4" t="s">
        <v>13</v>
      </c>
      <c r="M16" s="4" t="s">
        <v>14</v>
      </c>
    </row>
    <row r="17" spans="1:13" x14ac:dyDescent="0.25">
      <c r="A17" s="26"/>
      <c r="B17" s="26">
        <v>1</v>
      </c>
      <c r="C17" s="26"/>
      <c r="D17" s="26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5" t="s">
        <v>15</v>
      </c>
      <c r="C18" s="25"/>
      <c r="D18" s="2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5" t="s">
        <v>16</v>
      </c>
      <c r="C19" s="25" t="s">
        <v>17</v>
      </c>
      <c r="D19" s="6" t="s">
        <v>18</v>
      </c>
      <c r="E19" s="14">
        <v>13</v>
      </c>
      <c r="F19" s="14">
        <f>E19*5+2.74</f>
        <v>67.739999999999995</v>
      </c>
      <c r="G19" s="18">
        <f>E19</f>
        <v>13</v>
      </c>
      <c r="H19" s="18">
        <f>F19</f>
        <v>67.739999999999995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5"/>
      <c r="C20" s="25"/>
      <c r="D20" s="6" t="s">
        <v>19</v>
      </c>
      <c r="E20" s="17">
        <f>142-'форма 2 (Невьянск)'!E19-E19-'форма 2 (Невьянск)'!E20</f>
        <v>125</v>
      </c>
      <c r="F20" s="17">
        <f>E20*5+8.29</f>
        <v>633.29</v>
      </c>
      <c r="G20" s="20">
        <f>E20</f>
        <v>125</v>
      </c>
      <c r="H20" s="20">
        <f>F20</f>
        <v>633.29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5"/>
      <c r="C21" s="25" t="s">
        <v>20</v>
      </c>
      <c r="D21" s="6" t="s">
        <v>18</v>
      </c>
      <c r="E21" s="15">
        <v>5</v>
      </c>
      <c r="F21" s="15">
        <f>2.84+3.29+5.6+5+10</f>
        <v>26.73</v>
      </c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5"/>
      <c r="C22" s="25"/>
      <c r="D22" s="6" t="s">
        <v>19</v>
      </c>
      <c r="E22" s="15">
        <f>1+1</f>
        <v>2</v>
      </c>
      <c r="F22" s="15">
        <f>5.2+5</f>
        <v>10.199999999999999</v>
      </c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5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5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5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5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5" t="s">
        <v>23</v>
      </c>
      <c r="C27" s="25"/>
      <c r="D27" s="25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5" t="s">
        <v>24</v>
      </c>
      <c r="C28" s="25"/>
      <c r="D28" s="25"/>
      <c r="E28" s="5">
        <f>SUM(E19:E27)</f>
        <v>145</v>
      </c>
      <c r="F28" s="18">
        <f>SUM(F19:F27)</f>
        <v>737.96</v>
      </c>
      <c r="G28" s="18">
        <f>SUM(G19:G27)</f>
        <v>138</v>
      </c>
      <c r="H28" s="18">
        <f>SUM(H19:H27)</f>
        <v>701.03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5" t="s">
        <v>25</v>
      </c>
      <c r="C29" s="25"/>
      <c r="D29" s="2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selection activeCell="E24" sqref="E24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3"/>
    </row>
    <row r="5" spans="1:13" x14ac:dyDescent="0.2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3"/>
      <c r="M6" s="8" t="s">
        <v>52</v>
      </c>
    </row>
    <row r="7" spans="1:13" ht="18.75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8.75" x14ac:dyDescent="0.25">
      <c r="A8" s="24" t="s">
        <v>27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.75" x14ac:dyDescent="0.25">
      <c r="A9" s="24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8.75" x14ac:dyDescent="0.25">
      <c r="A10" s="24" t="s">
        <v>29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8.75" x14ac:dyDescent="0.25">
      <c r="A11" s="27" t="s">
        <v>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8.75" x14ac:dyDescent="0.25">
      <c r="A12" s="24" t="s">
        <v>31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8.75" x14ac:dyDescent="0.2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51" customHeight="1" x14ac:dyDescent="0.25">
      <c r="A14" s="26" t="s">
        <v>5</v>
      </c>
      <c r="B14" s="26" t="s">
        <v>6</v>
      </c>
      <c r="C14" s="26"/>
      <c r="D14" s="26"/>
      <c r="E14" s="26" t="s">
        <v>7</v>
      </c>
      <c r="F14" s="26"/>
      <c r="G14" s="26" t="s">
        <v>8</v>
      </c>
      <c r="H14" s="26"/>
      <c r="I14" s="26" t="s">
        <v>9</v>
      </c>
      <c r="J14" s="26"/>
      <c r="K14" s="26"/>
      <c r="L14" s="26"/>
      <c r="M14" s="26"/>
    </row>
    <row r="15" spans="1:13" x14ac:dyDescent="0.25">
      <c r="A15" s="26"/>
      <c r="B15" s="26"/>
      <c r="C15" s="26"/>
      <c r="D15" s="26"/>
      <c r="E15" s="26" t="s">
        <v>10</v>
      </c>
      <c r="F15" s="26" t="s">
        <v>26</v>
      </c>
      <c r="G15" s="26" t="s">
        <v>10</v>
      </c>
      <c r="H15" s="26" t="s">
        <v>26</v>
      </c>
      <c r="I15" s="26" t="s">
        <v>10</v>
      </c>
      <c r="J15" s="26" t="s">
        <v>26</v>
      </c>
      <c r="K15" s="26" t="s">
        <v>11</v>
      </c>
      <c r="L15" s="26"/>
      <c r="M15" s="26"/>
    </row>
    <row r="16" spans="1:13" ht="63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4" t="s">
        <v>12</v>
      </c>
      <c r="L16" s="4" t="s">
        <v>13</v>
      </c>
      <c r="M16" s="4" t="s">
        <v>14</v>
      </c>
    </row>
    <row r="17" spans="1:13" x14ac:dyDescent="0.25">
      <c r="A17" s="26"/>
      <c r="B17" s="26">
        <v>1</v>
      </c>
      <c r="C17" s="26"/>
      <c r="D17" s="26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5" t="s">
        <v>15</v>
      </c>
      <c r="C18" s="25"/>
      <c r="D18" s="2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5" t="s">
        <v>16</v>
      </c>
      <c r="C19" s="25" t="s">
        <v>17</v>
      </c>
      <c r="D19" s="6" t="s">
        <v>18</v>
      </c>
      <c r="E19" s="13">
        <v>3</v>
      </c>
      <c r="F19" s="13">
        <v>5</v>
      </c>
      <c r="G19" s="18">
        <f>E19</f>
        <v>3</v>
      </c>
      <c r="H19" s="18">
        <f>F19</f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5"/>
      <c r="C20" s="25"/>
      <c r="D20" s="6" t="s">
        <v>19</v>
      </c>
      <c r="E20" s="10">
        <v>1</v>
      </c>
      <c r="F20" s="20">
        <v>5</v>
      </c>
      <c r="G20" s="21">
        <f>E20</f>
        <v>1</v>
      </c>
      <c r="H20" s="21">
        <f>F20</f>
        <v>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5"/>
      <c r="C21" s="25" t="s">
        <v>20</v>
      </c>
      <c r="D21" s="6" t="s">
        <v>18</v>
      </c>
      <c r="E21" s="5">
        <v>1</v>
      </c>
      <c r="F21" s="5">
        <v>5</v>
      </c>
      <c r="G21" s="18"/>
      <c r="H21" s="18"/>
      <c r="I21" s="5"/>
      <c r="J21" s="5"/>
      <c r="K21" s="5"/>
      <c r="L21" s="5"/>
      <c r="M21" s="5"/>
    </row>
    <row r="22" spans="1:13" ht="31.5" x14ac:dyDescent="0.25">
      <c r="A22" s="4">
        <v>5</v>
      </c>
      <c r="B22" s="25"/>
      <c r="C22" s="25"/>
      <c r="D22" s="6" t="s">
        <v>19</v>
      </c>
      <c r="E22" s="5">
        <v>1</v>
      </c>
      <c r="F22" s="5">
        <v>10.4</v>
      </c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5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5"/>
      <c r="C24" s="5" t="s">
        <v>20</v>
      </c>
      <c r="D24" s="6" t="s">
        <v>19</v>
      </c>
      <c r="E24" s="19">
        <v>1</v>
      </c>
      <c r="F24" s="19">
        <v>342.36</v>
      </c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5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5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5" t="s">
        <v>23</v>
      </c>
      <c r="C27" s="25"/>
      <c r="D27" s="2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5" t="s">
        <v>24</v>
      </c>
      <c r="C28" s="25"/>
      <c r="D28" s="25"/>
      <c r="E28" s="5">
        <f>SUM(E19:E27)</f>
        <v>7</v>
      </c>
      <c r="F28" s="5">
        <f>SUM(F19:F27)</f>
        <v>367.76</v>
      </c>
      <c r="G28" s="5">
        <f>SUM(G19:G27)</f>
        <v>4</v>
      </c>
      <c r="H28" s="5">
        <f>SUM(H19:H27)</f>
        <v>10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5" t="s">
        <v>25</v>
      </c>
      <c r="C29" s="25"/>
      <c r="D29" s="2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66" zoomScaleNormal="66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1" ht="3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1" hidden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1" hidden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21" hidden="1" x14ac:dyDescent="0.25">
      <c r="A5" s="3"/>
      <c r="P5" s="8"/>
    </row>
    <row r="6" spans="1:21" ht="18.75" x14ac:dyDescent="0.2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21" ht="18.75" x14ac:dyDescent="0.25">
      <c r="A7" s="24" t="s">
        <v>50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21" ht="18.75" x14ac:dyDescent="0.25">
      <c r="A8" s="24" t="s">
        <v>51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21" ht="18.75" x14ac:dyDescent="0.25">
      <c r="A9" s="27" t="s">
        <v>54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21" ht="51.75" customHeight="1" x14ac:dyDescent="0.25">
      <c r="A10" s="26" t="s">
        <v>5</v>
      </c>
      <c r="B10" s="26" t="s">
        <v>6</v>
      </c>
      <c r="C10" s="26"/>
      <c r="D10" s="26"/>
      <c r="E10" s="26" t="s">
        <v>34</v>
      </c>
      <c r="F10" s="26"/>
      <c r="G10" s="26" t="s">
        <v>35</v>
      </c>
      <c r="H10" s="26"/>
      <c r="I10" s="26"/>
      <c r="J10" s="26"/>
      <c r="K10" s="26"/>
      <c r="L10" s="26"/>
      <c r="M10" s="26" t="s">
        <v>36</v>
      </c>
      <c r="N10" s="26"/>
      <c r="O10" s="26" t="s">
        <v>37</v>
      </c>
      <c r="P10" s="26"/>
      <c r="T10" s="11" t="s">
        <v>53</v>
      </c>
      <c r="U10" s="11"/>
    </row>
    <row r="11" spans="1:21" x14ac:dyDescent="0.25">
      <c r="A11" s="26"/>
      <c r="B11" s="26"/>
      <c r="C11" s="26"/>
      <c r="D11" s="26"/>
      <c r="E11" s="26" t="s">
        <v>10</v>
      </c>
      <c r="F11" s="26" t="s">
        <v>26</v>
      </c>
      <c r="G11" s="26" t="s">
        <v>10</v>
      </c>
      <c r="H11" s="26" t="s">
        <v>26</v>
      </c>
      <c r="I11" s="26" t="s">
        <v>38</v>
      </c>
      <c r="J11" s="26"/>
      <c r="K11" s="26"/>
      <c r="L11" s="26"/>
      <c r="M11" s="26" t="s">
        <v>10</v>
      </c>
      <c r="N11" s="26" t="s">
        <v>26</v>
      </c>
      <c r="O11" s="26" t="s">
        <v>10</v>
      </c>
      <c r="P11" s="26" t="s">
        <v>48</v>
      </c>
    </row>
    <row r="12" spans="1:21" ht="25.5" customHeight="1" x14ac:dyDescent="0.25">
      <c r="A12" s="26"/>
      <c r="B12" s="26"/>
      <c r="C12" s="26"/>
      <c r="D12" s="26"/>
      <c r="E12" s="26"/>
      <c r="F12" s="26"/>
      <c r="G12" s="26"/>
      <c r="H12" s="26"/>
      <c r="I12" s="26" t="s">
        <v>39</v>
      </c>
      <c r="J12" s="26" t="s">
        <v>14</v>
      </c>
      <c r="K12" s="26"/>
      <c r="L12" s="26"/>
      <c r="M12" s="26"/>
      <c r="N12" s="26"/>
      <c r="O12" s="26"/>
      <c r="P12" s="26"/>
    </row>
    <row r="13" spans="1:21" ht="139.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4" t="s">
        <v>40</v>
      </c>
      <c r="K13" s="4" t="s">
        <v>41</v>
      </c>
      <c r="L13" s="4" t="s">
        <v>42</v>
      </c>
      <c r="M13" s="26"/>
      <c r="N13" s="26"/>
      <c r="O13" s="26"/>
      <c r="P13" s="26"/>
    </row>
    <row r="14" spans="1:21" x14ac:dyDescent="0.25">
      <c r="A14" s="26"/>
      <c r="B14" s="26">
        <v>1</v>
      </c>
      <c r="C14" s="26"/>
      <c r="D14" s="26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6" t="s">
        <v>16</v>
      </c>
      <c r="C15" s="25" t="s">
        <v>17</v>
      </c>
      <c r="D15" s="6" t="s">
        <v>18</v>
      </c>
      <c r="E15" s="12">
        <f>'форма 2 (Невьянск)'!E19+'форма 2 (кроме Невьянска)'!E19</f>
        <v>16</v>
      </c>
      <c r="F15" s="12">
        <f>'форма 2 (Невьянск)'!F19+'форма 2 (кроме Невьянска)'!F19</f>
        <v>72.739999999999995</v>
      </c>
      <c r="G15" s="12">
        <v>0</v>
      </c>
      <c r="H15" s="12"/>
      <c r="I15" s="12"/>
      <c r="J15" s="12"/>
      <c r="K15" s="12"/>
      <c r="L15" s="12"/>
      <c r="M15" s="12">
        <f t="shared" ref="M15:N16" si="0">E15</f>
        <v>16</v>
      </c>
      <c r="N15" s="12">
        <f t="shared" si="0"/>
        <v>72.739999999999995</v>
      </c>
      <c r="O15" s="19">
        <v>19</v>
      </c>
      <c r="P15" s="19">
        <f>O15*5</f>
        <v>95</v>
      </c>
    </row>
    <row r="16" spans="1:21" ht="31.5" x14ac:dyDescent="0.25">
      <c r="A16" s="5">
        <v>2</v>
      </c>
      <c r="B16" s="26"/>
      <c r="C16" s="25"/>
      <c r="D16" s="6" t="s">
        <v>19</v>
      </c>
      <c r="E16" s="9">
        <f>'форма 2 (Невьянск)'!E20+'форма 2 (кроме Невьянска)'!E20</f>
        <v>126</v>
      </c>
      <c r="F16" s="9">
        <f>'форма 2 (Невьянск)'!F20+'форма 2 (кроме Невьянска)'!F20</f>
        <v>638.29</v>
      </c>
      <c r="G16" s="5">
        <v>0</v>
      </c>
      <c r="H16" s="5"/>
      <c r="I16" s="5"/>
      <c r="J16" s="5"/>
      <c r="K16" s="5"/>
      <c r="L16" s="5"/>
      <c r="M16" s="10">
        <f t="shared" si="0"/>
        <v>126</v>
      </c>
      <c r="N16" s="10">
        <f t="shared" si="0"/>
        <v>638.29</v>
      </c>
      <c r="O16" s="19">
        <f>26+1</f>
        <v>27</v>
      </c>
      <c r="P16" s="19">
        <f>O16*5-5+7.18</f>
        <v>137.18</v>
      </c>
    </row>
    <row r="17" spans="1:16" x14ac:dyDescent="0.25">
      <c r="A17" s="5">
        <v>3</v>
      </c>
      <c r="B17" s="26"/>
      <c r="C17" s="25" t="s">
        <v>20</v>
      </c>
      <c r="D17" s="6" t="s">
        <v>18</v>
      </c>
      <c r="E17" s="22">
        <f>'форма 2 (Невьянск)'!E21+'форма 2 (кроме Невьянска)'!E21</f>
        <v>6</v>
      </c>
      <c r="F17" s="22">
        <f>'форма 2 (Невьянск)'!F21+'форма 2 (кроме Невьянска)'!F21</f>
        <v>31.73</v>
      </c>
      <c r="G17" s="13">
        <v>0</v>
      </c>
      <c r="H17" s="5"/>
      <c r="I17" s="5"/>
      <c r="J17" s="5"/>
      <c r="K17" s="5"/>
      <c r="L17" s="5"/>
      <c r="M17" s="22">
        <f t="shared" ref="M17:M19" si="1">E17</f>
        <v>6</v>
      </c>
      <c r="N17" s="22">
        <f t="shared" ref="N17:N19" si="2">F17</f>
        <v>31.73</v>
      </c>
      <c r="O17" s="5"/>
      <c r="P17" s="5"/>
    </row>
    <row r="18" spans="1:16" ht="31.5" x14ac:dyDescent="0.25">
      <c r="A18" s="5">
        <v>4</v>
      </c>
      <c r="B18" s="26"/>
      <c r="C18" s="25"/>
      <c r="D18" s="6" t="s">
        <v>19</v>
      </c>
      <c r="E18" s="22">
        <f>'форма 2 (Невьянск)'!E22+'форма 2 (кроме Невьянска)'!E22</f>
        <v>3</v>
      </c>
      <c r="F18" s="22">
        <f>'форма 2 (Невьянск)'!F22+'форма 2 (кроме Невьянска)'!F22</f>
        <v>20.6</v>
      </c>
      <c r="G18" s="5">
        <v>0</v>
      </c>
      <c r="H18" s="5"/>
      <c r="I18" s="5"/>
      <c r="J18" s="5"/>
      <c r="K18" s="5"/>
      <c r="L18" s="5"/>
      <c r="M18" s="22">
        <f t="shared" si="1"/>
        <v>3</v>
      </c>
      <c r="N18" s="22">
        <f t="shared" si="2"/>
        <v>20.6</v>
      </c>
      <c r="O18" s="13"/>
      <c r="P18" s="13"/>
    </row>
    <row r="19" spans="1:16" ht="31.5" x14ac:dyDescent="0.25">
      <c r="A19" s="5">
        <v>5</v>
      </c>
      <c r="B19" s="26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si="1"/>
        <v>0</v>
      </c>
      <c r="N19" s="22">
        <f t="shared" si="2"/>
        <v>0</v>
      </c>
      <c r="O19" s="5"/>
      <c r="P19" s="5"/>
    </row>
    <row r="20" spans="1:16" ht="31.5" x14ac:dyDescent="0.25">
      <c r="A20" s="5">
        <v>6</v>
      </c>
      <c r="B20" s="26"/>
      <c r="C20" s="5" t="s">
        <v>20</v>
      </c>
      <c r="D20" s="6" t="s">
        <v>19</v>
      </c>
      <c r="E20" s="22">
        <f>'форма 2 (Невьянск)'!E24+'форма 2 (кроме Невьянска)'!E24</f>
        <v>1</v>
      </c>
      <c r="F20" s="22">
        <f>'форма 2 (Невьянск)'!F24+'форма 2 (кроме Невьянска)'!F24</f>
        <v>342.36</v>
      </c>
      <c r="G20" s="14">
        <v>0</v>
      </c>
      <c r="H20" s="14"/>
      <c r="I20" s="5"/>
      <c r="J20" s="5"/>
      <c r="K20" s="5"/>
      <c r="L20" s="5"/>
      <c r="M20" s="5"/>
      <c r="N20" s="5"/>
      <c r="O20" s="13">
        <v>1</v>
      </c>
      <c r="P20" s="13">
        <v>190</v>
      </c>
    </row>
    <row r="21" spans="1:16" ht="31.5" x14ac:dyDescent="0.25">
      <c r="A21" s="5">
        <v>7</v>
      </c>
      <c r="B21" s="26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6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5" t="s">
        <v>23</v>
      </c>
      <c r="C23" s="29" t="s">
        <v>49</v>
      </c>
      <c r="D23" s="29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5"/>
      <c r="C24" s="25" t="s">
        <v>43</v>
      </c>
      <c r="D24" s="25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5"/>
      <c r="C25" s="25" t="s">
        <v>44</v>
      </c>
      <c r="D25" s="25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5"/>
      <c r="C26" s="29" t="s">
        <v>45</v>
      </c>
      <c r="D26" s="29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5"/>
      <c r="C27" s="25" t="s">
        <v>46</v>
      </c>
      <c r="D27" s="25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5"/>
      <c r="C28" s="25" t="s">
        <v>47</v>
      </c>
      <c r="D28" s="25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5" t="s">
        <v>24</v>
      </c>
      <c r="C29" s="25"/>
      <c r="D29" s="25"/>
      <c r="E29" s="5">
        <f>SUM(E15:E28)</f>
        <v>152</v>
      </c>
      <c r="F29" s="10">
        <f>SUM(F15:F28)</f>
        <v>1105.72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151</v>
      </c>
      <c r="N29" s="10">
        <f>SUM(N15:N28)</f>
        <v>763.36</v>
      </c>
      <c r="O29" s="10">
        <f>SUM(O15:O28)</f>
        <v>47</v>
      </c>
      <c r="P29" s="10">
        <f>SUM(P15:P28)</f>
        <v>422.18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2021-07-06T07:58:06Z</dcterms:modified>
</cp:coreProperties>
</file>